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9b01b72b4404079" /></Relationships>
</file>

<file path=xl/workbook.xml><?xml version="1.0" encoding="utf-8"?>
<x:workbook xmlns:x="http://schemas.openxmlformats.org/spreadsheetml/2006/main">
  <x:sheets>
    <x:sheet xmlns:r="http://schemas.openxmlformats.org/officeDocument/2006/relationships" name="Calculator" sheetId="1" r:id="Rb2249745fdc74397"/>
    <x:sheet xmlns:r="http://schemas.openxmlformats.org/officeDocument/2006/relationships" name="Method" sheetId="2" r:id="R80d1566c36234058"/>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
    <x:numFmt numFmtId="201" formatCode="0.00"/>
    <x:numFmt numFmtId="202" formatCode="#,##0"/>
  </x:numFmts>
  <x:fonts count="5">
    <x:font>
      <x:sz val="11"/>
      <x:name val="Carlito"/>
    </x:font>
    <x:font>
      <x:sz val="11"/>
      <x:color rgb="FF25332D"/>
      <x:name val="Arial"/>
    </x:font>
    <x:font>
      <x:b/>
      <x:sz val="17"/>
      <x:color rgb="FF25332D"/>
      <x:name val="Arial"/>
    </x:font>
    <x:font>
      <x:b/>
      <x:sz val="11"/>
      <x:color rgb="FFFFFFFF"/>
      <x:name val="Arial"/>
    </x:font>
    <x:font>
      <x:b/>
      <x:sz val="11"/>
      <x:color rgb="FF25332D"/>
      <x:name val="Arial"/>
    </x:font>
  </x:fonts>
  <x:fills count="5">
    <x:fill>
      <x:patternFill patternType="none"/>
    </x:fill>
    <x:fill>
      <x:patternFill patternType="gray125"/>
    </x:fill>
    <x:fill>
      <x:patternFill patternType="solid">
        <x:fgColor rgb="FF314B3D"/>
      </x:patternFill>
    </x:fill>
    <x:fill>
      <x:patternFill patternType="solid">
        <x:fgColor rgb="FFFFF0C9"/>
      </x:patternFill>
    </x:fill>
    <x:fill>
      <x:patternFill patternType="solid">
        <x:fgColor rgb="FFEDF3EE"/>
      </x:patternFill>
    </x:fill>
  </x:fills>
  <x:borders count="1">
    <x:border/>
  </x:borders>
  <x:cellStyleXfs count="1">
    <x:xf numFmtId="0" fontId="0" fillId="0" borderId="0"/>
  </x:cellStyleXfs>
  <x:cellXfs count="19">
    <x:xf numFmtId="0" fontId="0" fillId="0" borderId="0" xfId="0"/>
    <x:xf numFmtId="0" fontId="1" fillId="0" borderId="0" xfId="0" applyNumberFormat="1" applyFont="1" applyFill="1" applyBorder="1"/>
    <x:xf numFmtId="0" fontId="2" fillId="0" borderId="0" xfId="0" applyNumberFormat="1" applyFont="1" applyFill="1" applyBorder="1"/>
    <x:xf numFmtId="0" fontId="1"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vertical="center" wrapText="1"/>
    </x:xf>
    <x:xf numFmtId="0" fontId="1" fillId="0" borderId="0" xfId="0" applyNumberFormat="1" applyFont="1" applyFill="1" applyBorder="1" applyAlignment="1">
      <x:alignment wrapText="1"/>
    </x:xf>
    <x:xf numFmtId="0" fontId="1" fillId="3" borderId="0" xfId="0" applyNumberFormat="1" applyFont="1" applyFill="1" applyBorder="1"/>
    <x:xf numFmtId="0" fontId="1" fillId="4" borderId="0" xfId="0" applyNumberFormat="1" applyFont="1" applyFill="1" applyBorder="1"/>
    <x:xf numFmtId="200" fontId="1" fillId="0" borderId="0" xfId="0" applyNumberFormat="1" applyFont="1" applyFill="1" applyBorder="1"/>
    <x:xf numFmtId="200" fontId="1" fillId="3" borderId="0" xfId="0" applyNumberFormat="1" applyFont="1" applyFill="1" applyBorder="1"/>
    <x:xf numFmtId="200" fontId="1" fillId="4" borderId="0" xfId="0" applyNumberFormat="1" applyFont="1" applyFill="1" applyBorder="1"/>
    <x:xf numFmtId="201" fontId="1" fillId="4" borderId="0" xfId="0" applyNumberFormat="1" applyFont="1" applyFill="1" applyBorder="1"/>
    <x:xf numFmtId="0" fontId="4" fillId="0" borderId="0" xfId="0" applyNumberFormat="1" applyFont="1" applyFill="1" applyBorder="1"/>
    <x:xf numFmtId="0" fontId="4"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cellXfs>
  <x:cellStyles count="1">
    <x:cellStyle name="Normal" xfId="0"/>
  </x:cellStyles>
  <x:dxfs count="2">
    <x:dxf>
      <x:font>
        <x:color rgb="FFA52E17"/>
      </x:font>
      <x:fill>
        <x:patternFill patternType="solid">
          <x:bgColor rgb="FFFFE0D8"/>
        </x:patternFill>
      </x:fill>
    </x:dxf>
    <x:dxf>
      <x:font>
        <x:color rgb="FFA52E17"/>
      </x:font>
      <x:fill>
        <x:patternFill patternType="solid">
          <x:bgColor rgb="FFFFE0D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75b05b5c84a419b" /><Relationship Type="http://schemas.openxmlformats.org/officeDocument/2006/relationships/theme" Target="/xl/theme/theme1.xml" Id="Redb1a572c0da4494" /><Relationship Type="http://schemas.openxmlformats.org/officeDocument/2006/relationships/sharedStrings" Target="/xl/sharedStrings.xml" Id="R91ab346e784e4a65" /><Relationship Type="http://schemas.openxmlformats.org/officeDocument/2006/relationships/worksheet" Target="/xl/worksheets/sheet1.xml" Id="Rb2249745fdc74397" /><Relationship Type="http://schemas.openxmlformats.org/officeDocument/2006/relationships/worksheet" Target="/xl/worksheets/sheet2.xml" Id="R80d1566c3623405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5" hidden="0" customWidth="1"/>
    <x:col min="2" max="2" width="23" hidden="0" customWidth="1"/>
    <x:col min="3" max="3" width="14" hidden="0" customWidth="1"/>
    <x:col min="4" max="4" width="14"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29" hidden="0" customWidth="1"/>
  </x:cols>
  <x:sheetData>
    <x:row r="1">
      <x:c r="A1" s="2" t="str">
        <x:v>HonPlay spring rider site planning calculator</x:v>
      </x:c>
      <x:c r="B1" s="1"/>
      <x:c r="C1" s="1"/>
      <x:c r="D1" s="1"/>
      <x:c r="E1" s="1"/>
      <x:c r="F1" s="1"/>
      <x:c r="G1" s="1"/>
      <x:c r="H1" s="1"/>
      <x:c r="I1" s="1"/>
      <x:c r="J1" s="1"/>
      <x:c r="K1" s="1"/>
      <x:c r="L1" s="1"/>
    </x:row>
    <x:row r="2">
      <x:c r="A2" s="1" t="str">
        <x:v>15 seated models. Enter measured movement and fall-height data in the amber cells. Units: mm, except area in m².</x:v>
      </x:c>
      <x:c r="B2" s="1"/>
      <x:c r="C2" s="1"/>
      <x:c r="D2" s="1"/>
      <x:c r="E2" s="1"/>
      <x:c r="F2" s="1"/>
      <x:c r="G2" s="1"/>
      <x:c r="H2" s="1"/>
      <x:c r="I2" s="1"/>
      <x:c r="J2" s="1"/>
      <x:c r="K2" s="1"/>
      <x:c r="L2" s="1"/>
    </x:row>
    <x:row r="3">
      <x:c r="A3" s="1" t="str">
        <x:v>Outputs are rectangular planning allowances and a surfacing performance target. Confirm the complete site layout before installation.</x:v>
      </x:c>
      <x:c r="B3" s="1"/>
      <x:c r="C3" s="1"/>
      <x:c r="D3" s="1"/>
      <x:c r="E3" s="1"/>
      <x:c r="F3" s="1"/>
      <x:c r="G3" s="1"/>
      <x:c r="H3" s="1"/>
      <x:c r="I3" s="1"/>
      <x:c r="J3" s="1"/>
      <x:c r="K3" s="1"/>
      <x:c r="L3" s="1"/>
    </x:row>
    <x:row r="4">
      <x:c r="A4" s="1"/>
      <x:c r="B4" s="1"/>
      <x:c r="C4" s="1"/>
      <x:c r="D4" s="1"/>
      <x:c r="E4" s="1"/>
      <x:c r="F4" s="1"/>
      <x:c r="G4" s="1"/>
      <x:c r="H4" s="1"/>
      <x:c r="I4" s="1"/>
      <x:c r="J4" s="1"/>
      <x:c r="K4" s="1"/>
      <x:c r="L4" s="1"/>
    </x:row>
    <x:row r="5" ht="67" customHeight="1">
      <x:c r="A5" s="6" t="str">
        <x:v>Model</x:v>
      </x:c>
      <x:c r="B5" s="6" t="str">
        <x:v>Product</x:v>
      </x:c>
      <x:c r="C5" s="6" t="str">
        <x:v>Static length (mm)</x:v>
      </x:c>
      <x:c r="D5" s="6" t="str">
        <x:v>Static width (mm)</x:v>
      </x:c>
      <x:c r="E5" s="6" t="str">
        <x:v>Measured swept length (mm)</x:v>
      </x:c>
      <x:c r="F5" s="6" t="str">
        <x:v>Measured swept width (mm)</x:v>
      </x:c>
      <x:c r="G5" s="6" t="str">
        <x:v>Measured free fall height (mm)</x:v>
      </x:c>
      <x:c r="H5" s="6" t="str">
        <x:v>Planning length (mm)</x:v>
      </x:c>
      <x:c r="I5" s="6" t="str">
        <x:v>Planning width (mm)</x:v>
      </x:c>
      <x:c r="J5" s="6" t="str">
        <x:v>Planning rectangle (m²)</x:v>
      </x:c>
      <x:c r="K5" s="6" t="str">
        <x:v>Surface CFH target (mm)</x:v>
      </x:c>
      <x:c r="L5" s="6" t="str">
        <x:v>Measurement / design note</x:v>
      </x:c>
    </x:row>
    <x:row r="6" ht="42" customHeight="1">
      <x:c r="A6" s="7" t="str">
        <x:v>HP-SR-101</x:v>
      </x:c>
      <x:c r="B6" s="7" t="str">
        <x:v>Woodland Sprout</x:v>
      </x:c>
      <x:c r="C6" s="10" t="n">
        <x:v>884.6</x:v>
      </x:c>
      <x:c r="D6" s="10" t="n">
        <x:v>428</x:v>
      </x:c>
      <x:c r="E6" s="11"/>
      <x:c r="F6" s="11"/>
      <x:c r="G6" s="11"/>
      <x:c r="H6" s="12" t="str">
        <x:f>IF(AND(COUNT(E6:F6)=2,E6&gt;=C6,F6&gt;=D6),E6+2*'Method'!$B$7,"")</x:f>
      </x:c>
      <x:c r="I6" s="12" t="str">
        <x:f>IF(AND(COUNT(E6:F6)=2,E6&gt;=C6,F6&gt;=D6),F6+2*'Method'!$B$7,"")</x:f>
      </x:c>
      <x:c r="J6" s="13" t="str">
        <x:f>IF(COUNT(H6:I6)=2,H6*I6/'Method'!$B$9,"")</x:f>
      </x:c>
      <x:c r="K6" s="12" t="str">
        <x:f>IF(AND(ISNUMBER(G6),G6&gt;0),MAX(G6,'Method'!$B$8),"")</x:f>
      </x:c>
      <x:c r="L6" s="7" t="str">
        <x:f>IF(COUNTA(E6:G6)=0,"Enter measurements",IF(COUNT(E6:G6)&lt;3,"Complete numeric inputs",IF(OR(E6&lt;C6,F6&lt;D6,G6&lt;=0),"Check measurements",IF(G6&gt;'Method'!$B$10,"Engineering review: fall height","Review site layout"))))</x:f>
        <x:v>Enter measurements</x:v>
      </x:c>
    </x:row>
    <x:row r="7" ht="42" customHeight="1">
      <x:c r="A7" s="7" t="str">
        <x:v>HP-SR-102</x:v>
      </x:c>
      <x:c r="B7" s="7" t="str">
        <x:v>Mushroom Sprite</x:v>
      </x:c>
      <x:c r="C7" s="10" t="n">
        <x:v>801</x:v>
      </x:c>
      <x:c r="D7" s="10" t="n">
        <x:v>428</x:v>
      </x:c>
      <x:c r="E7" s="11"/>
      <x:c r="F7" s="11"/>
      <x:c r="G7" s="11"/>
      <x:c r="H7" s="12" t="str">
        <x:f>IF(AND(COUNT(E7:F7)=2,E7&gt;=C7,F7&gt;=D7),E7+2*'Method'!$B$7,"")</x:f>
      </x:c>
      <x:c r="I7" s="12" t="str">
        <x:f>IF(AND(COUNT(E7:F7)=2,E7&gt;=C7,F7&gt;=D7),F7+2*'Method'!$B$7,"")</x:f>
      </x:c>
      <x:c r="J7" s="13" t="str">
        <x:f>IF(COUNT(H7:I7)=2,H7*I7/'Method'!$B$9,"")</x:f>
      </x:c>
      <x:c r="K7" s="12" t="str">
        <x:f>IF(AND(ISNUMBER(G7),G7&gt;0),MAX(G7,'Method'!$B$8),"")</x:f>
      </x:c>
      <x:c r="L7" s="7" t="str">
        <x:f>IF(COUNTA(E7:G7)=0,"Enter measurements",IF(COUNT(E7:G7)&lt;3,"Complete numeric inputs",IF(OR(E7&lt;C7,F7&lt;D7,G7&lt;=0),"Check measurements",IF(G7&gt;'Method'!$B$10,"Engineering review: fall height","Review site layout"))))</x:f>
        <x:v>Enter measurements</x:v>
      </x:c>
    </x:row>
    <x:row r="8" ht="42" customHeight="1">
      <x:c r="A8" s="7" t="str">
        <x:v>HP-SR-103</x:v>
      </x:c>
      <x:c r="B8" s="7" t="str">
        <x:v>Acorn Explorer</x:v>
      </x:c>
      <x:c r="C8" s="10" t="n">
        <x:v>888.6</x:v>
      </x:c>
      <x:c r="D8" s="10" t="n">
        <x:v>428</x:v>
      </x:c>
      <x:c r="E8" s="11"/>
      <x:c r="F8" s="11"/>
      <x:c r="G8" s="11"/>
      <x:c r="H8" s="12" t="str">
        <x:f>IF(AND(COUNT(E8:F8)=2,E8&gt;=C8,F8&gt;=D8),E8+2*'Method'!$B$7,"")</x:f>
      </x:c>
      <x:c r="I8" s="12" t="str">
        <x:f>IF(AND(COUNT(E8:F8)=2,E8&gt;=C8,F8&gt;=D8),F8+2*'Method'!$B$7,"")</x:f>
      </x:c>
      <x:c r="J8" s="13" t="str">
        <x:f>IF(COUNT(H8:I8)=2,H8*I8/'Method'!$B$9,"")</x:f>
      </x:c>
      <x:c r="K8" s="12" t="str">
        <x:f>IF(AND(ISNUMBER(G8),G8&gt;0),MAX(G8,'Method'!$B$8),"")</x:f>
      </x:c>
      <x:c r="L8" s="7" t="str">
        <x:f>IF(COUNTA(E8:G8)=0,"Enter measurements",IF(COUNT(E8:G8)&lt;3,"Complete numeric inputs",IF(OR(E8&lt;C8,F8&lt;D8,G8&lt;=0),"Check measurements",IF(G8&gt;'Method'!$B$10,"Engineering review: fall height","Review site layout"))))</x:f>
        <x:v>Enter measurements</x:v>
      </x:c>
    </x:row>
    <x:row r="9" ht="42" customHeight="1">
      <x:c r="A9" s="7" t="str">
        <x:v>HP-SR-201</x:v>
      </x:c>
      <x:c r="B9" s="7" t="str">
        <x:v>Panda Pal</x:v>
      </x:c>
      <x:c r="C9" s="10" t="n">
        <x:v>869.7</x:v>
      </x:c>
      <x:c r="D9" s="10" t="n">
        <x:v>424.8</x:v>
      </x:c>
      <x:c r="E9" s="11"/>
      <x:c r="F9" s="11"/>
      <x:c r="G9" s="11"/>
      <x:c r="H9" s="12" t="str">
        <x:f>IF(AND(COUNT(E9:F9)=2,E9&gt;=C9,F9&gt;=D9),E9+2*'Method'!$B$7,"")</x:f>
      </x:c>
      <x:c r="I9" s="12" t="str">
        <x:f>IF(AND(COUNT(E9:F9)=2,E9&gt;=C9,F9&gt;=D9),F9+2*'Method'!$B$7,"")</x:f>
      </x:c>
      <x:c r="J9" s="13" t="str">
        <x:f>IF(COUNT(H9:I9)=2,H9*I9/'Method'!$B$9,"")</x:f>
      </x:c>
      <x:c r="K9" s="12" t="str">
        <x:f>IF(AND(ISNUMBER(G9),G9&gt;0),MAX(G9,'Method'!$B$8),"")</x:f>
      </x:c>
      <x:c r="L9" s="7" t="str">
        <x:f>IF(COUNTA(E9:G9)=0,"Enter measurements",IF(COUNT(E9:G9)&lt;3,"Complete numeric inputs",IF(OR(E9&lt;C9,F9&lt;D9,G9&lt;=0),"Check measurements",IF(G9&gt;'Method'!$B$10,"Engineering review: fall height","Review site layout"))))</x:f>
        <x:v>Enter measurements</x:v>
      </x:c>
    </x:row>
    <x:row r="10" ht="42" customHeight="1">
      <x:c r="A10" s="7" t="str">
        <x:v>HP-SR-202</x:v>
      </x:c>
      <x:c r="B10" s="7" t="str">
        <x:v>Little Elephant</x:v>
      </x:c>
      <x:c r="C10" s="10" t="n">
        <x:v>1016.3</x:v>
      </x:c>
      <x:c r="D10" s="10" t="n">
        <x:v>424.8</x:v>
      </x:c>
      <x:c r="E10" s="11"/>
      <x:c r="F10" s="11"/>
      <x:c r="G10" s="11"/>
      <x:c r="H10" s="12" t="str">
        <x:f>IF(AND(COUNT(E10:F10)=2,E10&gt;=C10,F10&gt;=D10),E10+2*'Method'!$B$7,"")</x:f>
      </x:c>
      <x:c r="I10" s="12" t="str">
        <x:f>IF(AND(COUNT(E10:F10)=2,E10&gt;=C10,F10&gt;=D10),F10+2*'Method'!$B$7,"")</x:f>
      </x:c>
      <x:c r="J10" s="13" t="str">
        <x:f>IF(COUNT(H10:I10)=2,H10*I10/'Method'!$B$9,"")</x:f>
      </x:c>
      <x:c r="K10" s="12" t="str">
        <x:f>IF(AND(ISNUMBER(G10),G10&gt;0),MAX(G10,'Method'!$B$8),"")</x:f>
      </x:c>
      <x:c r="L10" s="7" t="str">
        <x:f>IF(COUNTA(E10:G10)=0,"Enter measurements",IF(COUNT(E10:G10)&lt;3,"Complete numeric inputs",IF(OR(E10&lt;C10,F10&lt;D10,G10&lt;=0),"Check measurements",IF(G10&gt;'Method'!$B$10,"Engineering review: fall height","Review site layout"))))</x:f>
        <x:v>Enter measurements</x:v>
      </x:c>
    </x:row>
    <x:row r="11" ht="42" customHeight="1">
      <x:c r="A11" s="7" t="str">
        <x:v>HP-SR-203</x:v>
      </x:c>
      <x:c r="B11" s="7" t="str">
        <x:v>Fox Explorer</x:v>
      </x:c>
      <x:c r="C11" s="10" t="n">
        <x:v>1018.2</x:v>
      </x:c>
      <x:c r="D11" s="10" t="n">
        <x:v>428</x:v>
      </x:c>
      <x:c r="E11" s="11"/>
      <x:c r="F11" s="11"/>
      <x:c r="G11" s="11"/>
      <x:c r="H11" s="12" t="str">
        <x:f>IF(AND(COUNT(E11:F11)=2,E11&gt;=C11,F11&gt;=D11),E11+2*'Method'!$B$7,"")</x:f>
      </x:c>
      <x:c r="I11" s="12" t="str">
        <x:f>IF(AND(COUNT(E11:F11)=2,E11&gt;=C11,F11&gt;=D11),F11+2*'Method'!$B$7,"")</x:f>
      </x:c>
      <x:c r="J11" s="13" t="str">
        <x:f>IF(COUNT(H11:I11)=2,H11*I11/'Method'!$B$9,"")</x:f>
      </x:c>
      <x:c r="K11" s="12" t="str">
        <x:f>IF(AND(ISNUMBER(G11),G11&gt;0),MAX(G11,'Method'!$B$8),"")</x:f>
      </x:c>
      <x:c r="L11" s="7" t="str">
        <x:f>IF(COUNTA(E11:G11)=0,"Enter measurements",IF(COUNT(E11:G11)&lt;3,"Complete numeric inputs",IF(OR(E11&lt;C11,F11&lt;D11,G11&lt;=0),"Check measurements",IF(G11&gt;'Method'!$B$10,"Engineering review: fall height","Review site layout"))))</x:f>
        <x:v>Enter measurements</x:v>
      </x:c>
    </x:row>
    <x:row r="12" ht="42" customHeight="1">
      <x:c r="A12" s="7" t="str">
        <x:v>HP-SR-301</x:v>
      </x:c>
      <x:c r="B12" s="7" t="str">
        <x:v>Blue Whale</x:v>
      </x:c>
      <x:c r="C12" s="10" t="n">
        <x:v>913</x:v>
      </x:c>
      <x:c r="D12" s="10" t="n">
        <x:v>424.8</x:v>
      </x:c>
      <x:c r="E12" s="11"/>
      <x:c r="F12" s="11"/>
      <x:c r="G12" s="11"/>
      <x:c r="H12" s="12" t="str">
        <x:f>IF(AND(COUNT(E12:F12)=2,E12&gt;=C12,F12&gt;=D12),E12+2*'Method'!$B$7,"")</x:f>
      </x:c>
      <x:c r="I12" s="12" t="str">
        <x:f>IF(AND(COUNT(E12:F12)=2,E12&gt;=C12,F12&gt;=D12),F12+2*'Method'!$B$7,"")</x:f>
      </x:c>
      <x:c r="J12" s="13" t="str">
        <x:f>IF(COUNT(H12:I12)=2,H12*I12/'Method'!$B$9,"")</x:f>
      </x:c>
      <x:c r="K12" s="12" t="str">
        <x:f>IF(AND(ISNUMBER(G12),G12&gt;0),MAX(G12,'Method'!$B$8),"")</x:f>
      </x:c>
      <x:c r="L12" s="7" t="str">
        <x:f>IF(COUNTA(E12:G12)=0,"Enter measurements",IF(COUNT(E12:G12)&lt;3,"Complete numeric inputs",IF(OR(E12&lt;C12,F12&lt;D12,G12&lt;=0),"Check measurements",IF(G12&gt;'Method'!$B$10,"Engineering review: fall height","Review site layout"))))</x:f>
        <x:v>Enter measurements</x:v>
      </x:c>
    </x:row>
    <x:row r="13" ht="42" customHeight="1">
      <x:c r="A13" s="7" t="str">
        <x:v>HP-SR-302</x:v>
      </x:c>
      <x:c r="B13" s="7" t="str">
        <x:v>Sea Turtle</x:v>
      </x:c>
      <x:c r="C13" s="10" t="n">
        <x:v>998.8</x:v>
      </x:c>
      <x:c r="D13" s="10" t="n">
        <x:v>424.8</x:v>
      </x:c>
      <x:c r="E13" s="11"/>
      <x:c r="F13" s="11"/>
      <x:c r="G13" s="11"/>
      <x:c r="H13" s="12" t="str">
        <x:f>IF(AND(COUNT(E13:F13)=2,E13&gt;=C13,F13&gt;=D13),E13+2*'Method'!$B$7,"")</x:f>
      </x:c>
      <x:c r="I13" s="12" t="str">
        <x:f>IF(AND(COUNT(E13:F13)=2,E13&gt;=C13,F13&gt;=D13),F13+2*'Method'!$B$7,"")</x:f>
      </x:c>
      <x:c r="J13" s="13" t="str">
        <x:f>IF(COUNT(H13:I13)=2,H13*I13/'Method'!$B$9,"")</x:f>
      </x:c>
      <x:c r="K13" s="12" t="str">
        <x:f>IF(AND(ISNUMBER(G13),G13&gt;0),MAX(G13,'Method'!$B$8),"")</x:f>
      </x:c>
      <x:c r="L13" s="7" t="str">
        <x:f>IF(COUNTA(E13:G13)=0,"Enter measurements",IF(COUNT(E13:G13)&lt;3,"Complete numeric inputs",IF(OR(E13&lt;C13,F13&lt;D13,G13&lt;=0),"Check measurements",IF(G13&gt;'Method'!$B$10,"Engineering review: fall height","Review site layout"))))</x:f>
        <x:v>Enter measurements</x:v>
      </x:c>
    </x:row>
    <x:row r="14" ht="42" customHeight="1">
      <x:c r="A14" s="7" t="str">
        <x:v>HP-SR-303</x:v>
      </x:c>
      <x:c r="B14" s="7" t="str">
        <x:v>Little Submarine</x:v>
      </x:c>
      <x:c r="C14" s="10" t="n">
        <x:v>962.3</x:v>
      </x:c>
      <x:c r="D14" s="10" t="n">
        <x:v>424.8</x:v>
      </x:c>
      <x:c r="E14" s="11"/>
      <x:c r="F14" s="11"/>
      <x:c r="G14" s="11"/>
      <x:c r="H14" s="12" t="str">
        <x:f>IF(AND(COUNT(E14:F14)=2,E14&gt;=C14,F14&gt;=D14),E14+2*'Method'!$B$7,"")</x:f>
      </x:c>
      <x:c r="I14" s="12" t="str">
        <x:f>IF(AND(COUNT(E14:F14)=2,E14&gt;=C14,F14&gt;=D14),F14+2*'Method'!$B$7,"")</x:f>
      </x:c>
      <x:c r="J14" s="13" t="str">
        <x:f>IF(COUNT(H14:I14)=2,H14*I14/'Method'!$B$9,"")</x:f>
      </x:c>
      <x:c r="K14" s="12" t="str">
        <x:f>IF(AND(ISNUMBER(G14),G14&gt;0),MAX(G14,'Method'!$B$8),"")</x:f>
      </x:c>
      <x:c r="L14" s="7" t="str">
        <x:f>IF(COUNTA(E14:G14)=0,"Enter measurements",IF(COUNT(E14:G14)&lt;3,"Complete numeric inputs",IF(OR(E14&lt;C14,F14&lt;D14,G14&lt;=0),"Check measurements",IF(G14&gt;'Method'!$B$10,"Engineering review: fall height","Review site layout"))))</x:f>
        <x:v>Enter measurements</x:v>
      </x:c>
    </x:row>
    <x:row r="15" ht="42" customHeight="1">
      <x:c r="A15" s="7" t="str">
        <x:v>HP-SR-401</x:v>
      </x:c>
      <x:c r="B15" s="7" t="str">
        <x:v>Fire Rescue</x:v>
      </x:c>
      <x:c r="C15" s="10" t="n">
        <x:v>894.4</x:v>
      </x:c>
      <x:c r="D15" s="10" t="n">
        <x:v>428</x:v>
      </x:c>
      <x:c r="E15" s="11"/>
      <x:c r="F15" s="11"/>
      <x:c r="G15" s="11"/>
      <x:c r="H15" s="12" t="str">
        <x:f>IF(AND(COUNT(E15:F15)=2,E15&gt;=C15,F15&gt;=D15),E15+2*'Method'!$B$7,"")</x:f>
      </x:c>
      <x:c r="I15" s="12" t="str">
        <x:f>IF(AND(COUNT(E15:F15)=2,E15&gt;=C15,F15&gt;=D15),F15+2*'Method'!$B$7,"")</x:f>
      </x:c>
      <x:c r="J15" s="13" t="str">
        <x:f>IF(COUNT(H15:I15)=2,H15*I15/'Method'!$B$9,"")</x:f>
      </x:c>
      <x:c r="K15" s="12" t="str">
        <x:f>IF(AND(ISNUMBER(G15),G15&gt;0),MAX(G15,'Method'!$B$8),"")</x:f>
      </x:c>
      <x:c r="L15" s="7" t="str">
        <x:f>IF(COUNTA(E15:G15)=0,"Enter measurements",IF(COUNT(E15:G15)&lt;3,"Complete numeric inputs",IF(OR(E15&lt;C15,F15&lt;D15,G15&lt;=0),"Check measurements",IF(G15&gt;'Method'!$B$10,"Engineering review: fall height","Review site layout"))))</x:f>
        <x:v>Enter measurements</x:v>
      </x:c>
    </x:row>
    <x:row r="16" ht="42" customHeight="1">
      <x:c r="A16" s="7" t="str">
        <x:v>HP-SR-402</x:v>
      </x:c>
      <x:c r="B16" s="7" t="str">
        <x:v>City Tram</x:v>
      </x:c>
      <x:c r="C16" s="10" t="n">
        <x:v>881.8</x:v>
      </x:c>
      <x:c r="D16" s="10" t="n">
        <x:v>424.8</x:v>
      </x:c>
      <x:c r="E16" s="11"/>
      <x:c r="F16" s="11"/>
      <x:c r="G16" s="11"/>
      <x:c r="H16" s="12" t="str">
        <x:f>IF(AND(COUNT(E16:F16)=2,E16&gt;=C16,F16&gt;=D16),E16+2*'Method'!$B$7,"")</x:f>
      </x:c>
      <x:c r="I16" s="12" t="str">
        <x:f>IF(AND(COUNT(E16:F16)=2,E16&gt;=C16,F16&gt;=D16),F16+2*'Method'!$B$7,"")</x:f>
      </x:c>
      <x:c r="J16" s="13" t="str">
        <x:f>IF(COUNT(H16:I16)=2,H16*I16/'Method'!$B$9,"")</x:f>
      </x:c>
      <x:c r="K16" s="12" t="str">
        <x:f>IF(AND(ISNUMBER(G16),G16&gt;0),MAX(G16,'Method'!$B$8),"")</x:f>
      </x:c>
      <x:c r="L16" s="7" t="str">
        <x:f>IF(COUNTA(E16:G16)=0,"Enter measurements",IF(COUNT(E16:G16)&lt;3,"Complete numeric inputs",IF(OR(E16&lt;C16,F16&lt;D16,G16&lt;=0),"Check measurements",IF(G16&gt;'Method'!$B$10,"Engineering review: fall height","Review site layout"))))</x:f>
        <x:v>Enter measurements</x:v>
      </x:c>
    </x:row>
    <x:row r="17" ht="42" customHeight="1">
      <x:c r="A17" s="7" t="str">
        <x:v>HP-SR-403</x:v>
      </x:c>
      <x:c r="B17" s="7" t="str">
        <x:v>Little Excavator</x:v>
      </x:c>
      <x:c r="C17" s="10" t="n">
        <x:v>928.4</x:v>
      </x:c>
      <x:c r="D17" s="10" t="n">
        <x:v>390</x:v>
      </x:c>
      <x:c r="E17" s="11"/>
      <x:c r="F17" s="11"/>
      <x:c r="G17" s="11"/>
      <x:c r="H17" s="12" t="str">
        <x:f>IF(AND(COUNT(E17:F17)=2,E17&gt;=C17,F17&gt;=D17),E17+2*'Method'!$B$7,"")</x:f>
      </x:c>
      <x:c r="I17" s="12" t="str">
        <x:f>IF(AND(COUNT(E17:F17)=2,E17&gt;=C17,F17&gt;=D17),F17+2*'Method'!$B$7,"")</x:f>
      </x:c>
      <x:c r="J17" s="13" t="str">
        <x:f>IF(COUNT(H17:I17)=2,H17*I17/'Method'!$B$9,"")</x:f>
      </x:c>
      <x:c r="K17" s="12" t="str">
        <x:f>IF(AND(ISNUMBER(G17),G17&gt;0),MAX(G17,'Method'!$B$8),"")</x:f>
      </x:c>
      <x:c r="L17" s="7" t="str">
        <x:f>IF(COUNTA(E17:G17)=0,"Enter measurements",IF(COUNT(E17:G17)&lt;3,"Complete numeric inputs",IF(OR(E17&lt;C17,F17&lt;D17,G17&lt;=0),"Check measurements",IF(G17&gt;'Method'!$B$10,"Engineering review: fall height","Review site layout"))))</x:f>
        <x:v>Enter measurements</x:v>
      </x:c>
    </x:row>
    <x:row r="18" ht="42" customHeight="1">
      <x:c r="A18" s="7" t="str">
        <x:v>HP-SR-501</x:v>
      </x:c>
      <x:c r="B18" s="7" t="str">
        <x:v>Rainbow Arc</x:v>
      </x:c>
      <x:c r="C18" s="10" t="n">
        <x:v>840.2</x:v>
      </x:c>
      <x:c r="D18" s="10" t="n">
        <x:v>428</x:v>
      </x:c>
      <x:c r="E18" s="11"/>
      <x:c r="F18" s="11"/>
      <x:c r="G18" s="11"/>
      <x:c r="H18" s="12" t="str">
        <x:f>IF(AND(COUNT(E18:F18)=2,E18&gt;=C18,F18&gt;=D18),E18+2*'Method'!$B$7,"")</x:f>
      </x:c>
      <x:c r="I18" s="12" t="str">
        <x:f>IF(AND(COUNT(E18:F18)=2,E18&gt;=C18,F18&gt;=D18),F18+2*'Method'!$B$7,"")</x:f>
      </x:c>
      <x:c r="J18" s="13" t="str">
        <x:f>IF(COUNT(H18:I18)=2,H18*I18/'Method'!$B$9,"")</x:f>
      </x:c>
      <x:c r="K18" s="12" t="str">
        <x:f>IF(AND(ISNUMBER(G18),G18&gt;0),MAX(G18,'Method'!$B$8),"")</x:f>
      </x:c>
      <x:c r="L18" s="7" t="str">
        <x:f>IF(COUNTA(E18:G18)=0,"Enter measurements",IF(COUNT(E18:G18)&lt;3,"Complete numeric inputs",IF(OR(E18&lt;C18,F18&lt;D18,G18&lt;=0),"Check measurements",IF(G18&gt;'Method'!$B$10,"Engineering review: fall height","Review site layout"))))</x:f>
        <x:v>Enter measurements</x:v>
      </x:c>
    </x:row>
    <x:row r="19" ht="42" customHeight="1">
      <x:c r="A19" s="7" t="str">
        <x:v>HP-SR-502</x:v>
      </x:c>
      <x:c r="B19" s="7" t="str">
        <x:v>Pebble Layers</x:v>
      </x:c>
      <x:c r="C19" s="10" t="n">
        <x:v>866.1</x:v>
      </x:c>
      <x:c r="D19" s="10" t="n">
        <x:v>424.8</x:v>
      </x:c>
      <x:c r="E19" s="11"/>
      <x:c r="F19" s="11"/>
      <x:c r="G19" s="11"/>
      <x:c r="H19" s="12" t="str">
        <x:f>IF(AND(COUNT(E19:F19)=2,E19&gt;=C19,F19&gt;=D19),E19+2*'Method'!$B$7,"")</x:f>
      </x:c>
      <x:c r="I19" s="12" t="str">
        <x:f>IF(AND(COUNT(E19:F19)=2,E19&gt;=C19,F19&gt;=D19),F19+2*'Method'!$B$7,"")</x:f>
      </x:c>
      <x:c r="J19" s="13" t="str">
        <x:f>IF(COUNT(H19:I19)=2,H19*I19/'Method'!$B$9,"")</x:f>
      </x:c>
      <x:c r="K19" s="12" t="str">
        <x:f>IF(AND(ISNUMBER(G19),G19&gt;0),MAX(G19,'Method'!$B$8),"")</x:f>
      </x:c>
      <x:c r="L19" s="7" t="str">
        <x:f>IF(COUNTA(E19:G19)=0,"Enter measurements",IF(COUNT(E19:G19)&lt;3,"Complete numeric inputs",IF(OR(E19&lt;C19,F19&lt;D19,G19&lt;=0),"Check measurements",IF(G19&gt;'Method'!$B$10,"Engineering review: fall height","Review site layout"))))</x:f>
        <x:v>Enter measurements</x:v>
      </x:c>
    </x:row>
    <x:row r="20" ht="42" customHeight="1">
      <x:c r="A20" s="7" t="str">
        <x:v>HP-SR-503</x:v>
      </x:c>
      <x:c r="B20" s="7" t="str">
        <x:v>Flowing Wave</x:v>
      </x:c>
      <x:c r="C20" s="10" t="n">
        <x:v>902.7</x:v>
      </x:c>
      <x:c r="D20" s="10" t="n">
        <x:v>424.8</x:v>
      </x:c>
      <x:c r="E20" s="11"/>
      <x:c r="F20" s="11"/>
      <x:c r="G20" s="11"/>
      <x:c r="H20" s="12" t="str">
        <x:f>IF(AND(COUNT(E20:F20)=2,E20&gt;=C20,F20&gt;=D20),E20+2*'Method'!$B$7,"")</x:f>
      </x:c>
      <x:c r="I20" s="12" t="str">
        <x:f>IF(AND(COUNT(E20:F20)=2,E20&gt;=C20,F20&gt;=D20),F20+2*'Method'!$B$7,"")</x:f>
      </x:c>
      <x:c r="J20" s="13" t="str">
        <x:f>IF(COUNT(H20:I20)=2,H20*I20/'Method'!$B$9,"")</x:f>
      </x:c>
      <x:c r="K20" s="12" t="str">
        <x:f>IF(AND(ISNUMBER(G20),G20&gt;0),MAX(G20,'Method'!$B$8),"")</x:f>
      </x:c>
      <x:c r="L20" s="7" t="str">
        <x:f>IF(COUNTA(E20:G20)=0,"Enter measurements",IF(COUNT(E20:G20)&lt;3,"Complete numeric inputs",IF(OR(E20&lt;C20,F20&lt;D20,G20&lt;=0),"Check measurements",IF(G20&gt;'Method'!$B$10,"Engineering review: fall height","Review site layout"))))</x:f>
        <x:v>Enter measurements</x:v>
      </x:c>
    </x:row>
    <x:row r="21">
      <x:c r="A21" s="1"/>
      <x:c r="B21" s="1"/>
      <x:c r="C21" s="1"/>
      <x:c r="D21" s="1"/>
      <x:c r="E21" s="1"/>
      <x:c r="F21" s="1"/>
      <x:c r="G21" s="1"/>
      <x:c r="H21" s="1"/>
      <x:c r="I21" s="1"/>
      <x:c r="J21" s="1"/>
      <x:c r="K21" s="1"/>
      <x:c r="L21" s="1"/>
    </x:row>
    <x:row r="22">
      <x:c r="A22" s="1" t="str">
        <x:v>Amber: measured inputs. Green: calculated values. Reference dimensions and formulas should be retained.</x:v>
      </x:c>
      <x:c r="B22" s="1"/>
      <x:c r="C22" s="1"/>
      <x:c r="D22" s="1"/>
      <x:c r="E22" s="1"/>
      <x:c r="F22" s="1"/>
      <x:c r="G22" s="1"/>
      <x:c r="H22" s="1"/>
      <x:c r="I22" s="1"/>
      <x:c r="J22" s="1"/>
      <x:c r="K22" s="1"/>
      <x:c r="L22" s="1"/>
    </x:row>
    <x:row r="23">
      <x:c r="A23" s="1" t="str">
        <x:v>Read Method before entering measurements. Larger site allowances may be required after the complete layout review.</x:v>
      </x:c>
      <x:c r="B23" s="1"/>
      <x:c r="C23" s="1"/>
      <x:c r="D23" s="1"/>
      <x:c r="E23" s="1"/>
      <x:c r="F23" s="1"/>
      <x:c r="G23" s="1"/>
      <x:c r="H23" s="1"/>
      <x:c r="I23" s="1"/>
      <x:c r="J23" s="1"/>
      <x:c r="K23" s="1"/>
      <x:c r="L23" s="1"/>
    </x:row>
    <x:row r="24">
      <x:c r="A24" s="1"/>
      <x:c r="B24" s="1"/>
      <x:c r="C24" s="1"/>
      <x:c r="D24" s="1"/>
      <x:c r="E24" s="1"/>
      <x:c r="F24" s="1"/>
      <x:c r="G24" s="1"/>
      <x:c r="H24" s="1"/>
      <x:c r="I24" s="1"/>
      <x:c r="J24" s="1"/>
      <x:c r="K24" s="1"/>
      <x:c r="L24" s="1"/>
    </x:row>
    <x:row r="25">
      <x:c r="A25" s="1"/>
      <x:c r="B25" s="1"/>
      <x:c r="C25" s="1"/>
      <x:c r="D25" s="1"/>
      <x:c r="E25" s="1"/>
      <x:c r="F25" s="1"/>
      <x:c r="G25" s="1"/>
      <x:c r="H25" s="1"/>
      <x:c r="I25" s="1"/>
      <x:c r="J25" s="1"/>
      <x:c r="K25" s="1"/>
      <x:c r="L25" s="1"/>
    </x:row>
    <x:row r="26">
      <x:c r="A26" s="1"/>
      <x:c r="B26" s="1"/>
      <x:c r="C26" s="1"/>
      <x:c r="D26" s="1"/>
      <x:c r="E26" s="1"/>
      <x:c r="F26" s="1"/>
      <x:c r="G26" s="1"/>
      <x:c r="H26" s="1"/>
      <x:c r="I26" s="1"/>
      <x:c r="J26" s="1"/>
      <x:c r="K26" s="1"/>
      <x:c r="L26" s="1"/>
    </x:row>
    <x:row r="27">
      <x:c r="A27" s="1"/>
      <x:c r="B27" s="1"/>
      <x:c r="C27" s="1"/>
      <x:c r="D27" s="1"/>
      <x:c r="E27" s="1"/>
      <x:c r="F27" s="1"/>
      <x:c r="G27" s="1"/>
      <x:c r="H27" s="1"/>
      <x:c r="I27" s="1"/>
      <x:c r="J27" s="1"/>
      <x:c r="K27" s="1"/>
      <x:c r="L27" s="1"/>
    </x:row>
    <x:row r="28">
      <x:c r="A28" s="1"/>
      <x:c r="B28" s="1"/>
      <x:c r="C28" s="1"/>
      <x:c r="D28" s="1"/>
      <x:c r="E28" s="1"/>
      <x:c r="F28" s="1"/>
      <x:c r="G28" s="1"/>
      <x:c r="H28" s="1"/>
      <x:c r="I28" s="1"/>
      <x:c r="J28" s="1"/>
      <x:c r="K28" s="1"/>
      <x:c r="L28" s="1"/>
    </x:row>
    <x:row r="29">
      <x:c r="A29" s="1"/>
      <x:c r="B29" s="1"/>
      <x:c r="C29" s="1"/>
      <x:c r="D29" s="1"/>
      <x:c r="E29" s="1"/>
      <x:c r="F29" s="1"/>
      <x:c r="G29" s="1"/>
      <x:c r="H29" s="1"/>
      <x:c r="I29" s="1"/>
      <x:c r="J29" s="1"/>
      <x:c r="K29" s="1"/>
      <x:c r="L29" s="1"/>
    </x:row>
    <x:row r="30">
      <x:c r="A30" s="1"/>
      <x:c r="B30" s="1"/>
      <x:c r="C30" s="1"/>
      <x:c r="D30" s="1"/>
      <x:c r="E30" s="1"/>
      <x:c r="F30" s="1"/>
      <x:c r="G30" s="1"/>
      <x:c r="H30" s="1"/>
      <x:c r="I30" s="1"/>
      <x:c r="J30" s="1"/>
      <x:c r="K30" s="1"/>
      <x:c r="L30" s="1"/>
    </x:row>
    <x:row r="31">
      <x:c r="A31" s="1"/>
      <x:c r="B31" s="1"/>
      <x:c r="C31" s="1"/>
      <x:c r="D31" s="1"/>
      <x:c r="E31" s="1"/>
      <x:c r="F31" s="1"/>
      <x:c r="G31" s="1"/>
      <x:c r="H31" s="1"/>
      <x:c r="I31" s="1"/>
      <x:c r="J31" s="1"/>
      <x:c r="K31" s="1"/>
      <x:c r="L31" s="1"/>
    </x:row>
  </x:sheetData>
  <x:conditionalFormatting sqref="G6:G20">
    <x:cfRule type="cellIs" dxfId="0" priority="1" operator="greaterThan">
      <x:formula>'Method'!$B$10</x:formula>
    </x:cfRule>
  </x:conditionalFormatting>
  <x:conditionalFormatting sqref="L6:L20">
    <x:cfRule type="containsText" dxfId="1" priority="2" operator="containsText" text="Check"/>
  </x:conditionalFormatting>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46" hidden="0" customWidth="1"/>
    <x:col min="2" max="2" width="16" hidden="0" customWidth="1"/>
    <x:col min="3" max="3" width="96" hidden="0" customWidth="1"/>
  </x:cols>
  <x:sheetData>
    <x:row r="1">
      <x:c r="A1" s="2" t="str">
        <x:v>Method and measurement instructions</x:v>
      </x:c>
      <x:c r="B1" s="1"/>
      <x:c r="C1" s="1"/>
    </x:row>
    <x:row r="2">
      <x:c r="A2" s="1"/>
      <x:c r="B2" s="1"/>
      <x:c r="C2" s="1"/>
    </x:row>
    <x:row r="3" ht="51" customHeight="1">
      <x:c r="A3" s="16" t="str">
        <x:v>Scope</x:v>
      </x:c>
      <x:c r="B3" s="16"/>
      <x:c r="C3" s="16" t="str">
        <x:v>Seated single-point spring riders. Confirm the installed equipment classification and movement with a competent playground assessor.</x:v>
      </x:c>
    </x:row>
    <x:row r="4" ht="51" customHeight="1">
      <x:c r="A4" s="16" t="str">
        <x:v>Measurements still required</x:v>
      </x:c>
      <x:c r="B4" s="16"/>
      <x:c r="C4" s="16" t="str">
        <x:v>No maximum movement or installed fall-height measurements have been supplied. Static model dimensions are reference values only.</x:v>
      </x:c>
    </x:row>
    <x:row r="5" ht="51" customHeight="1">
      <x:c r="A5" s="16"/>
      <x:c r="B5" s="16"/>
      <x:c r="C5" s="16"/>
    </x:row>
    <x:row r="6" ht="51" customHeight="1">
      <x:c r="A6" s="6" t="str">
        <x:v>Rule / constant</x:v>
      </x:c>
      <x:c r="B6" s="6" t="str">
        <x:v>Value</x:v>
      </x:c>
      <x:c r="C6" s="6" t="str">
        <x:v>Meaning</x:v>
      </x:c>
    </x:row>
    <x:row r="7" ht="51" customHeight="1">
      <x:c r="A7" s="16" t="str">
        <x:v>Falling-space margin, each side (mm)</x:v>
      </x:c>
      <x:c r="B7" s="18" t="n">
        <x:v>1000</x:v>
      </x:c>
      <x:c r="C7" s="16" t="str">
        <x:v>EN 1176-6 clause 4.10, seated rocking equipment. Measure from the perimeter in the most extreme movement positions.</x:v>
      </x:c>
    </x:row>
    <x:row r="8" ht="51" customHeight="1">
      <x:c r="A8" s="16" t="str">
        <x:v>Minimum surface CFH target (mm)</x:v>
      </x:c>
      <x:c r="B8" s="18" t="n">
        <x:v>600</x:v>
      </x:c>
      <x:c r="C8" s="16" t="str">
        <x:v>EN 1176-6 clause 4.10, equipment Types 2, 3 and 4.</x:v>
      </x:c>
    </x:row>
    <x:row r="9" ht="51" customHeight="1">
      <x:c r="A9" s="16" t="str">
        <x:v>Square millimetres per square metre</x:v>
      </x:c>
      <x:c r="B9" s="18" t="n">
        <x:v>1000000</x:v>
      </x:c>
      <x:c r="C9" s="16" t="str">
        <x:v>Unit conversion for the rectangular planning area.</x:v>
      </x:c>
    </x:row>
    <x:row r="10" ht="51" customHeight="1">
      <x:c r="A10" s="16" t="str">
        <x:v>Type 2 maximum free height of fall (mm)</x:v>
      </x:c>
      <x:c r="B10" s="18" t="n">
        <x:v>1000</x:v>
      </x:c>
      <x:c r="C10" s="16" t="str">
        <x:v>EN 1176-6 clause 4.2 and Table 1. A larger measured value requires engineering review.</x:v>
      </x:c>
    </x:row>
    <x:row r="11" ht="51" customHeight="1">
      <x:c r="A11" s="16"/>
      <x:c r="B11" s="16"/>
      <x:c r="C11" s="16"/>
    </x:row>
    <x:row r="12" ht="70" customHeight="1">
      <x:c r="A12" s="16" t="str">
        <x:v>Swept envelope</x:v>
      </x:c>
      <x:c r="B12" s="16"/>
      <x:c r="C12" s="16" t="str">
        <x:v>Measure the full horizontal perimeter reached through all permitted extreme positions, including the neutral position, handles and other projections. Record its enclosing length and width in the same axes as the static dimensions.</x:v>
      </x:c>
    </x:row>
    <x:row r="13" ht="70" customHeight="1">
      <x:c r="A13" s="16" t="str">
        <x:v>Free height of fall</x:v>
      </x:c>
      <x:c r="B13" s="16"/>
      <x:c r="C13" s="16" t="str">
        <x:v>Record the greatest vertical distance from the centre of the seat to the finished impact surface at the most extreme movement positions. Do not substitute overall product height or a model datum.</x:v>
      </x:c>
    </x:row>
    <x:row r="14" ht="70" customHeight="1">
      <x:c r="A14" s="16" t="str">
        <x:v>Rectangular planning allowance</x:v>
      </x:c>
      <x:c r="B14" s="16"/>
      <x:c r="C14" s="16" t="str">
        <x:v>Planning length = measured swept length + two margins. Planning width = measured swept width + two margins. The area is the enclosing rectangle, not the exact impact-area outline.</x:v>
      </x:c>
    </x:row>
    <x:row r="15" ht="70" customHeight="1">
      <x:c r="A15" s="16" t="str">
        <x:v>Surface performance target</x:v>
      </x:c>
      <x:c r="B15" s="16"/>
      <x:c r="C15" s="16" t="str">
        <x:v>CFH target = the greater of measured free fall height and 600 mm. Select a surface system with applicable test or standard evidence for this performance. CFH is not a surface thickness.</x:v>
      </x:c>
    </x:row>
    <x:row r="16" ht="70" customHeight="1">
      <x:c r="A16" s="16" t="str">
        <x:v>Before installation</x:v>
      </x:c>
      <x:c r="B16" s="16"/>
      <x:c r="C16" s="16" t="str">
        <x:v>Review free space, falling space, impact area, obstacles, access, slopes, adjacent equipment and the installed surface. This calculator does not certify the equipment or approve an installation.</x:v>
      </x:c>
    </x:row>
    <x:row r="17" ht="70" customHeight="1">
      <x:c r="A17" s="16" t="str">
        <x:v>Input checks</x:v>
      </x:c>
      <x:c r="B17" s="16"/>
      <x:c r="C17" s="16" t="str">
        <x:v>Amber cells accept measured values. Blank, non-numeric, negative or undersized swept-envelope data suppress affected outputs. A free fall height above 1000 mm is flagged for engineering review.</x:v>
      </x:c>
    </x:row>
    <x:row r="18" ht="70" customHeight="1">
      <x:c r="A18" s="16" t="str">
        <x:v>Reference dimensions</x:v>
      </x:c>
      <x:c r="B18" s="16"/>
      <x:c r="C18" s="16" t="str">
        <x:v>Static overall length and width are from the supplied model and the current public TDS. They are not measured movement envelopes or site-clearance dimensions.</x:v>
      </x:c>
    </x:row>
    <x:row r="19" ht="70" customHeight="1">
      <x:c r="A19" s="16" t="str">
        <x:v>How to use</x:v>
      </x:c>
      <x:c r="B19" s="16"/>
      <x:c r="C19" s="16" t="str">
        <x:v>Enter measurements on Calculator. Read the notes in column L. Retain the survey record and obtain project-specific installation review before using the calculated layout.</x:v>
      </x:c>
    </x:row>
    <x:row r="20" ht="51" customHeight="1">
      <x:c r="A20" s="16"/>
      <x:c r="B20" s="16"/>
      <x:c r="C20" s="16"/>
    </x:row>
    <x:row r="21" ht="51" customHeight="1">
      <x:c r="A21" s="17" t="str">
        <x:v>References</x:v>
      </x:c>
      <x:c r="B21" s="16"/>
      <x:c r="C21" s="16"/>
    </x:row>
    <x:row r="22" ht="51" customHeight="1">
      <x:c r="A22" s="16" t="str">
        <x:v>EN 1176-6:2017+C1:2019</x:v>
      </x:c>
      <x:c r="B22" s="16"/>
      <x:c r="C22" s="16" t="str">
        <x:v>https://www.nen.nl/en/nen-en-1176-6-2017-c1-2019-en-254859</x:v>
      </x:c>
    </x:row>
    <x:row r="23" ht="51" customHeight="1">
      <x:c r="A23" s="16" t="str">
        <x:v>Issued BSI text, third-party hosted copy</x:v>
      </x:c>
      <x:c r="B23" s="16"/>
      <x:c r="C23" s="16" t="str">
        <x:v>https://www.china-gauges.com/Uploads/download/bs_en_1176_6_2017.pdf</x:v>
      </x:c>
    </x:row>
    <x:row r="24" ht="51" customHeight="1">
      <x:c r="A24" s="16" t="str">
        <x:v>General and surfacing requirements</x:v>
      </x:c>
      <x:c r="B24" s="16"/>
      <x:c r="C24" s="16" t="str">
        <x:v>EN 1176-1 clause 4.2.8.5; EN 1177. Confirm applicable editions with the project assessor.</x:v>
      </x:c>
    </x:row>
    <x:row r="25" ht="51" customHeight="1">
      <x:c r="A25" s="16" t="str">
        <x:v>Public product dimensions</x:v>
      </x:c>
      <x:c r="B25" s="16"/>
      <x:c r="C25" s="16" t="str">
        <x:v>https://honplay.com/spring-riders/</x:v>
      </x:c>
    </x:row>
    <x:row r="26">
      <x:c r="A26" s="1"/>
      <x:c r="B26" s="1"/>
      <x:c r="C26" s="1"/>
    </x:row>
    <x:row r="27">
      <x:c r="A27" s="1" t="str">
        <x:v>Prepared 30 September 2026. Confirm the applicable standards edition and installed conditions for the project.</x:v>
      </x:c>
      <x:c r="B27" s="1"/>
      <x:c r="C27" s="1"/>
    </x:row>
    <x:row r="28">
      <x:c r="A28" s="1"/>
      <x:c r="B28" s="1"/>
      <x:c r="C28" s="1"/>
    </x:row>
    <x:row r="29">
      <x:c r="A29" s="1"/>
      <x:c r="B29" s="1"/>
      <x:c r="C29" s="1"/>
    </x:row>
  </x:sheetData>
  <x:pageMargins left="0.7" right="0.7" top="0.75" bottom="0.75" header="0.3" footer="0.3"/>
</x:worksheet>
</file>